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19d7ff41b3cbc56/Desktop/"/>
    </mc:Choice>
  </mc:AlternateContent>
  <xr:revisionPtr revIDLastSave="1" documentId="11_EEE1DC94E5BD552C6E5317C15772A36CBA4A4DDA" xr6:coauthVersionLast="47" xr6:coauthVersionMax="47" xr10:uidLastSave="{6D5D2675-0A21-4C6D-95BD-017F6FA9D3E8}"/>
  <bookViews>
    <workbookView xWindow="-120" yWindow="-120" windowWidth="29040" windowHeight="15720" activeTab="3" xr2:uid="{00000000-000D-0000-FFFF-FFFF00000000}"/>
  </bookViews>
  <sheets>
    <sheet name="Dashboard" sheetId="1" r:id="rId1"/>
    <sheet name="Hours Log" sheetId="2" r:id="rId2"/>
    <sheet name="CEUs" sheetId="3" r:id="rId3"/>
    <sheet name="Wellness &amp; Self-Car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4" l="1"/>
  <c r="G35" i="4" s="1"/>
  <c r="F34" i="4"/>
  <c r="G34" i="4" s="1"/>
  <c r="F33" i="4"/>
  <c r="G33" i="4" s="1"/>
  <c r="G32" i="4"/>
  <c r="F32" i="4"/>
  <c r="F31" i="4"/>
  <c r="G31" i="4" s="1"/>
  <c r="F30" i="4"/>
  <c r="G30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G21" i="4"/>
  <c r="F21" i="4"/>
  <c r="F20" i="4"/>
  <c r="G20" i="4" s="1"/>
  <c r="F19" i="4"/>
  <c r="G19" i="4" s="1"/>
  <c r="F18" i="4"/>
  <c r="G18" i="4" s="1"/>
  <c r="G17" i="4"/>
  <c r="F17" i="4"/>
  <c r="F16" i="4"/>
  <c r="G16" i="4" s="1"/>
  <c r="F11" i="4"/>
  <c r="F10" i="4"/>
  <c r="F9" i="4"/>
  <c r="F8" i="4"/>
  <c r="F7" i="4"/>
  <c r="F6" i="4"/>
  <c r="D9" i="3"/>
  <c r="E9" i="3" s="1"/>
  <c r="D8" i="3"/>
  <c r="E8" i="3" s="1"/>
  <c r="D7" i="3"/>
  <c r="E7" i="3" s="1"/>
  <c r="D6" i="3"/>
  <c r="E6" i="3" s="1"/>
  <c r="F6" i="2"/>
  <c r="E6" i="2"/>
  <c r="D6" i="2"/>
  <c r="C6" i="2"/>
  <c r="B6" i="2"/>
  <c r="AA10" i="1"/>
  <c r="I10" i="1"/>
  <c r="D10" i="1"/>
  <c r="AA9" i="1"/>
  <c r="I9" i="1"/>
  <c r="D9" i="1"/>
  <c r="AA8" i="1"/>
  <c r="I8" i="1"/>
  <c r="D8" i="1"/>
  <c r="AB7" i="1"/>
  <c r="AA7" i="1"/>
  <c r="I7" i="1"/>
  <c r="D7" i="1"/>
  <c r="I6" i="1"/>
  <c r="D6" i="1"/>
  <c r="E6" i="1" s="1"/>
  <c r="I2" i="1"/>
  <c r="AB10" i="1" l="1"/>
  <c r="E10" i="1"/>
  <c r="AC10" i="1" s="1"/>
  <c r="AB9" i="1"/>
  <c r="E9" i="1"/>
  <c r="AC9" i="1" s="1"/>
  <c r="AB17" i="1"/>
  <c r="AB8" i="1"/>
  <c r="E8" i="1"/>
  <c r="AC8" i="1" s="1"/>
  <c r="AB16" i="1"/>
  <c r="E7" i="1"/>
  <c r="AC7" i="1" s="1"/>
</calcChain>
</file>

<file path=xl/sharedStrings.xml><?xml version="1.0" encoding="utf-8"?>
<sst xmlns="http://schemas.openxmlformats.org/spreadsheetml/2006/main" count="99" uniqueCount="80">
  <si>
    <t>Licensure Dashboard</t>
  </si>
  <si>
    <t>NEXT SUPERVISION IN:</t>
  </si>
  <si>
    <t>CLINICAL PROGRESS</t>
  </si>
  <si>
    <t>UPCOMING DEADLINES</t>
  </si>
  <si>
    <t>Category</t>
  </si>
  <si>
    <t>Target Hrs</t>
  </si>
  <si>
    <t>Completed</t>
  </si>
  <si>
    <t>Remaining</t>
  </si>
  <si>
    <t>Action Item</t>
  </si>
  <si>
    <t>Date / Deadline</t>
  </si>
  <si>
    <t>Days Left</t>
  </si>
  <si>
    <t>Total Clinical Hours</t>
  </si>
  <si>
    <t>Liability Insurance</t>
  </si>
  <si>
    <t>Direct Client Contact</t>
  </si>
  <si>
    <t>Associate License Expiration</t>
  </si>
  <si>
    <t>Indirect Hours</t>
  </si>
  <si>
    <t>Board Application</t>
  </si>
  <si>
    <t>Individual Supervision</t>
  </si>
  <si>
    <t>Next Supervision</t>
  </si>
  <si>
    <t>Group Supervision</t>
  </si>
  <si>
    <t>Quarterly Report</t>
  </si>
  <si>
    <t>Hours</t>
  </si>
  <si>
    <t>Direct</t>
  </si>
  <si>
    <t>Indirect</t>
  </si>
  <si>
    <t>Individual</t>
  </si>
  <si>
    <t>Clinical Hours Log</t>
  </si>
  <si>
    <t>Group</t>
  </si>
  <si>
    <t>Admin</t>
  </si>
  <si>
    <t>Triadic</t>
  </si>
  <si>
    <t>QUICK TOTALS</t>
  </si>
  <si>
    <t>Training</t>
  </si>
  <si>
    <t>None</t>
  </si>
  <si>
    <t>Total Hours</t>
  </si>
  <si>
    <t>Ind. Supervision</t>
  </si>
  <si>
    <t>Grp. Supervision</t>
  </si>
  <si>
    <t>Date</t>
  </si>
  <si>
    <t>Work Setting</t>
  </si>
  <si>
    <t>Contact Type</t>
  </si>
  <si>
    <t>Hours Spent</t>
  </si>
  <si>
    <t>Supervisor Name</t>
  </si>
  <si>
    <t>Supervision Type</t>
  </si>
  <si>
    <t>Notes</t>
  </si>
  <si>
    <t>Ethics</t>
  </si>
  <si>
    <t>CEU Tracker</t>
  </si>
  <si>
    <t>Cultural Competency</t>
  </si>
  <si>
    <t>Suicide Prevention</t>
  </si>
  <si>
    <t>REQUIREMENTS</t>
  </si>
  <si>
    <t>Electives</t>
  </si>
  <si>
    <t>Req. Hours</t>
  </si>
  <si>
    <t>Status</t>
  </si>
  <si>
    <t>Course Title</t>
  </si>
  <si>
    <t>Provider</t>
  </si>
  <si>
    <t>CEU Hours</t>
  </si>
  <si>
    <t>Renewal Cycle</t>
  </si>
  <si>
    <t>Wellness &amp; Self-Care</t>
  </si>
  <si>
    <t>WEEKLY SELF-CARE CHECKLIST</t>
  </si>
  <si>
    <t>Self-Care Activity</t>
  </si>
  <si>
    <t>Target Days</t>
  </si>
  <si>
    <t>Days Completed</t>
  </si>
  <si>
    <t>Notes / Reflection</t>
  </si>
  <si>
    <t>7+ Hours of Sleep</t>
  </si>
  <si>
    <t>Physical</t>
  </si>
  <si>
    <t>Took Full Lunch Break</t>
  </si>
  <si>
    <t>Workplace</t>
  </si>
  <si>
    <t>Peer Consultation/Venting</t>
  </si>
  <si>
    <t>Professional</t>
  </si>
  <si>
    <t>Exercise / Movement</t>
  </si>
  <si>
    <t>Mindfulness / Meditation</t>
  </si>
  <si>
    <t>Mental</t>
  </si>
  <si>
    <t>No Charting at Home</t>
  </si>
  <si>
    <t>Boundaries</t>
  </si>
  <si>
    <t>CLINICAL BURNOUT TRACKER</t>
  </si>
  <si>
    <t>Rate 1 (Low) to 10 (High)</t>
  </si>
  <si>
    <t>Week Of</t>
  </si>
  <si>
    <t>Stress Level</t>
  </si>
  <si>
    <t>Exhaustion</t>
  </si>
  <si>
    <t>Compassion Fatigue</t>
  </si>
  <si>
    <t>Total Score</t>
  </si>
  <si>
    <t>Risk Level</t>
  </si>
  <si>
    <t>Triggers &amp;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</si>
</sst>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2"/>
      <color rgb="FF1E293B"/>
      <name val="Arial"/>
    </font>
    <font>
      <b/>
      <sz val="14"/>
      <color rgb="FF2563EB"/>
      <name val="Arial"/>
    </font>
    <font>
      <b/>
      <sz val="10"/>
      <color rgb="FF64748B"/>
      <name val="Arial"/>
    </font>
    <font>
      <sz val="11"/>
      <color rgb="FF1E293B"/>
      <name val="Arial"/>
    </font>
    <font>
      <b/>
      <sz val="11"/>
      <color rgb="FF1E293B"/>
      <name val="Arial"/>
    </font>
    <font>
      <b/>
      <sz val="14"/>
      <color rgb="FF1E293B"/>
      <name val="Arial"/>
    </font>
    <font>
      <b/>
      <sz val="20"/>
      <color rgb="FF2563EB"/>
      <name val="Arial"/>
    </font>
    <font>
      <i/>
      <sz val="10"/>
      <color rgb="FF64748B"/>
      <name val="Arial"/>
    </font>
  </fonts>
  <fills count="4">
    <fill>
      <patternFill patternType="none"/>
    </fill>
    <fill>
      <patternFill patternType="gray125"/>
    </fill>
    <fill>
      <patternFill patternType="solid">
        <fgColor rgb="FFF8FAFC"/>
        <bgColor rgb="FFF8FAFC"/>
      </patternFill>
    </fill>
    <fill>
      <patternFill patternType="solid">
        <fgColor rgb="FFF1F5F9"/>
        <bgColor rgb="FFF1F5F9"/>
      </patternFill>
    </fill>
  </fills>
  <borders count="7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 style="medium">
        <color rgb="FFCBD5E1"/>
      </right>
      <top style="medium">
        <color rgb="FFCBD5E1"/>
      </top>
      <bottom style="medium">
        <color rgb="FFCBD5E1"/>
      </bottom>
      <diagonal/>
    </border>
    <border>
      <left/>
      <right/>
      <top style="medium">
        <color rgb="FFCBD5E1"/>
      </top>
      <bottom style="medium">
        <color rgb="FFCBD5E1"/>
      </bottom>
      <diagonal/>
    </border>
    <border>
      <left style="medium">
        <color rgb="FFCBD5E1"/>
      </left>
      <right/>
      <top style="medium">
        <color rgb="FFCBD5E1"/>
      </top>
      <bottom style="medium">
        <color rgb="FFCBD5E1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8" fillId="0" borderId="0" xfId="0" applyFont="1"/>
    <xf numFmtId="0" fontId="6" fillId="3" borderId="5" xfId="0" applyFont="1" applyFill="1" applyBorder="1" applyAlignment="1">
      <alignment horizontal="right" vertical="center"/>
    </xf>
    <xf numFmtId="0" fontId="0" fillId="0" borderId="4" xfId="0" applyBorder="1"/>
    <xf numFmtId="0" fontId="4" fillId="0" borderId="2" xfId="0" applyFont="1" applyBorder="1"/>
    <xf numFmtId="0" fontId="0" fillId="0" borderId="6" xfId="0" applyBorder="1"/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Hours Completion Progress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Dashboard!$AB$6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2563EB"/>
            </a:solidFill>
            <a:ln>
              <a:prstDash val="solid"/>
            </a:ln>
          </c:spPr>
          <c:invertIfNegative val="0"/>
          <c:cat>
            <c:strRef>
              <c:f>Dashboard!$AA$7:$AA$10</c:f>
              <c:strCache>
                <c:ptCount val="4"/>
                <c:pt idx="0">
                  <c:v>Direct Client Contact</c:v>
                </c:pt>
                <c:pt idx="1">
                  <c:v>Indirect Hours</c:v>
                </c:pt>
                <c:pt idx="2">
                  <c:v>Individual Supervision</c:v>
                </c:pt>
                <c:pt idx="3">
                  <c:v>Group Supervision</c:v>
                </c:pt>
              </c:strCache>
            </c:strRef>
          </c:cat>
          <c:val>
            <c:numRef>
              <c:f>Dashboard!$AB$7:$AB$10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9-4032-A520-29E588C64C47}"/>
            </c:ext>
          </c:extLst>
        </c:ser>
        <c:ser>
          <c:idx val="1"/>
          <c:order val="1"/>
          <c:tx>
            <c:strRef>
              <c:f>Dashboard!$AC$6</c:f>
              <c:strCache>
                <c:ptCount val="1"/>
                <c:pt idx="0">
                  <c:v>Remaining</c:v>
                </c:pt>
              </c:strCache>
            </c:strRef>
          </c:tx>
          <c:spPr>
            <a:solidFill>
              <a:srgbClr val="E2E8F0"/>
            </a:solidFill>
            <a:ln>
              <a:prstDash val="solid"/>
            </a:ln>
          </c:spPr>
          <c:invertIfNegative val="0"/>
          <c:cat>
            <c:strRef>
              <c:f>Dashboard!$AA$7:$AA$10</c:f>
              <c:strCache>
                <c:ptCount val="4"/>
                <c:pt idx="0">
                  <c:v>Direct Client Contact</c:v>
                </c:pt>
                <c:pt idx="1">
                  <c:v>Indirect Hours</c:v>
                </c:pt>
                <c:pt idx="2">
                  <c:v>Individual Supervision</c:v>
                </c:pt>
                <c:pt idx="3">
                  <c:v>Group Supervision</c:v>
                </c:pt>
              </c:strCache>
            </c:strRef>
          </c:cat>
          <c:val>
            <c:numRef>
              <c:f>Dashboard!$AC$7:$AC$10</c:f>
              <c:numCache>
                <c:formatCode>General</c:formatCode>
                <c:ptCount val="4"/>
                <c:pt idx="0">
                  <c:v>1500</c:v>
                </c:pt>
                <c:pt idx="1">
                  <c:v>1500</c:v>
                </c:pt>
                <c:pt idx="2">
                  <c:v>100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A9-4032-A520-29E588C64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Direct vs Indirect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Dashboard!$AB$15</c:f>
              <c:strCache>
                <c:ptCount val="1"/>
                <c:pt idx="0">
                  <c:v>Hours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Dashboard!$AA$16:$AA$17</c:f>
              <c:strCache>
                <c:ptCount val="2"/>
                <c:pt idx="0">
                  <c:v>Direct</c:v>
                </c:pt>
                <c:pt idx="1">
                  <c:v>Indirect</c:v>
                </c:pt>
              </c:strCache>
            </c:strRef>
          </c:cat>
          <c:val>
            <c:numRef>
              <c:f>Dashboard!$AB$16:$AB$17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D1-4694-9F06-BA8BBA216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CEU Progress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CEUs!$C$5</c:f>
              <c:strCache>
                <c:ptCount val="1"/>
                <c:pt idx="0">
                  <c:v>Req. Hours</c:v>
                </c:pt>
              </c:strCache>
            </c:strRef>
          </c:tx>
          <c:spPr>
            <a:solidFill>
              <a:srgbClr val="E2E8F0"/>
            </a:solidFill>
            <a:ln>
              <a:prstDash val="solid"/>
            </a:ln>
          </c:spPr>
          <c:invertIfNegative val="0"/>
          <c:cat>
            <c:strRef>
              <c:f>CEUs!$B$6:$B$9</c:f>
              <c:strCache>
                <c:ptCount val="4"/>
                <c:pt idx="0">
                  <c:v>Ethics</c:v>
                </c:pt>
                <c:pt idx="1">
                  <c:v>Cultural Competency</c:v>
                </c:pt>
                <c:pt idx="2">
                  <c:v>Suicide Prevention</c:v>
                </c:pt>
                <c:pt idx="3">
                  <c:v>Electives</c:v>
                </c:pt>
              </c:strCache>
            </c:strRef>
          </c:cat>
          <c:val>
            <c:numRef>
              <c:f>CEUs!$C$6:$C$9</c:f>
              <c:numCache>
                <c:formatCode>General</c:formatCode>
                <c:ptCount val="4"/>
                <c:pt idx="0">
                  <c:v>6</c:v>
                </c:pt>
                <c:pt idx="1">
                  <c:v>3</c:v>
                </c:pt>
                <c:pt idx="2">
                  <c:v>3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7-481C-8072-8D80A8031DE3}"/>
            </c:ext>
          </c:extLst>
        </c:ser>
        <c:ser>
          <c:idx val="1"/>
          <c:order val="1"/>
          <c:tx>
            <c:strRef>
              <c:f>CEUs!$D$5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2563EB"/>
            </a:solidFill>
            <a:ln>
              <a:prstDash val="solid"/>
            </a:ln>
          </c:spPr>
          <c:invertIfNegative val="0"/>
          <c:cat>
            <c:strRef>
              <c:f>CEUs!$B$6:$B$9</c:f>
              <c:strCache>
                <c:ptCount val="4"/>
                <c:pt idx="0">
                  <c:v>Ethics</c:v>
                </c:pt>
                <c:pt idx="1">
                  <c:v>Cultural Competency</c:v>
                </c:pt>
                <c:pt idx="2">
                  <c:v>Suicide Prevention</c:v>
                </c:pt>
                <c:pt idx="3">
                  <c:v>Electives</c:v>
                </c:pt>
              </c:strCache>
            </c:strRef>
          </c:cat>
          <c:val>
            <c:numRef>
              <c:f>CEUs!$D$6:$D$9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67-481C-8072-8D80A8031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Burnout Score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'Wellness &amp; Self-Care'!$F$15</c:f>
              <c:strCache>
                <c:ptCount val="1"/>
                <c:pt idx="0">
                  <c:v>Total Score</c:v>
                </c:pt>
              </c:strCache>
            </c:strRef>
          </c:tx>
          <c:spPr>
            <a:ln>
              <a:solidFill>
                <a:srgbClr val="2563EB"/>
              </a:solidFill>
              <a:prstDash val="solid"/>
            </a:ln>
          </c:spPr>
          <c:marker>
            <c:symbol val="none"/>
          </c:marker>
          <c:cat>
            <c:numRef>
              <c:f>'Wellness &amp; Self-Care'!$B$16:$B$35</c:f>
              <c:numCache>
                <c:formatCode>General</c:formatCode>
                <c:ptCount val="20"/>
              </c:numCache>
            </c:numRef>
          </c:cat>
          <c:val>
            <c:numRef>
              <c:f>'Wellness &amp; Self-Care'!$F$16:$F$35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530-4F77-A536-7AE85792C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Total Score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57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11</xdr:row>
      <xdr:rowOff>0</xdr:rowOff>
    </xdr:from>
    <xdr:ext cx="432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523875</xdr:colOff>
      <xdr:row>1</xdr:row>
      <xdr:rowOff>123825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57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7"/>
  <sheetViews>
    <sheetView showGridLines="0" workbookViewId="0"/>
  </sheetViews>
  <sheetFormatPr defaultRowHeight="15" x14ac:dyDescent="0.25"/>
  <cols>
    <col min="2" max="2" width="30" customWidth="1"/>
    <col min="3" max="5" width="15" customWidth="1"/>
    <col min="6" max="6" width="5" customWidth="1"/>
    <col min="7" max="7" width="32" customWidth="1"/>
    <col min="8" max="9" width="20" customWidth="1"/>
    <col min="12" max="16" width="13" customWidth="1"/>
  </cols>
  <sheetData>
    <row r="2" spans="2:29" ht="39.950000000000003" customHeight="1" x14ac:dyDescent="0.4">
      <c r="B2" s="1" t="s">
        <v>0</v>
      </c>
      <c r="G2" s="15" t="s">
        <v>1</v>
      </c>
      <c r="H2" s="16"/>
      <c r="I2" s="8" t="str">
        <f ca="1">IF(H9="","--",H9-TODAY()) &amp; " DAYS"</f>
        <v>-- DAYS</v>
      </c>
    </row>
    <row r="4" spans="2:29" ht="18" x14ac:dyDescent="0.25">
      <c r="B4" s="2" t="s">
        <v>2</v>
      </c>
      <c r="G4" s="2" t="s">
        <v>3</v>
      </c>
    </row>
    <row r="5" spans="2:29" ht="20.100000000000001" customHeight="1" x14ac:dyDescent="0.25">
      <c r="B5" s="3" t="s">
        <v>4</v>
      </c>
      <c r="C5" s="4" t="s">
        <v>5</v>
      </c>
      <c r="D5" s="4" t="s">
        <v>6</v>
      </c>
      <c r="E5" s="4" t="s">
        <v>7</v>
      </c>
      <c r="G5" s="3" t="s">
        <v>8</v>
      </c>
      <c r="H5" s="4" t="s">
        <v>9</v>
      </c>
      <c r="I5" s="4" t="s">
        <v>10</v>
      </c>
    </row>
    <row r="6" spans="2:29" ht="24" customHeight="1" x14ac:dyDescent="0.25">
      <c r="B6" s="5" t="s">
        <v>11</v>
      </c>
      <c r="C6" s="6">
        <v>3000</v>
      </c>
      <c r="D6" s="6">
        <f>SUM('Hours Log'!E10:E1000)</f>
        <v>0</v>
      </c>
      <c r="E6" s="6">
        <f>MAX(C6-D6, 0)</f>
        <v>3000</v>
      </c>
      <c r="G6" s="5" t="s">
        <v>12</v>
      </c>
      <c r="H6" s="7"/>
      <c r="I6" s="7" t="str">
        <f ca="1">IF(H6="","",H6-TODAY())</f>
        <v/>
      </c>
      <c r="AA6" t="s">
        <v>4</v>
      </c>
      <c r="AB6" t="s">
        <v>6</v>
      </c>
      <c r="AC6" t="s">
        <v>7</v>
      </c>
    </row>
    <row r="7" spans="2:29" ht="24" customHeight="1" x14ac:dyDescent="0.25">
      <c r="B7" s="5" t="s">
        <v>13</v>
      </c>
      <c r="C7" s="7">
        <v>1500</v>
      </c>
      <c r="D7" s="7">
        <f>SUMIFS('Hours Log'!E10:E1000, 'Hours Log'!D10:D1000, "Direct")</f>
        <v>0</v>
      </c>
      <c r="E7" s="7">
        <f>MAX(C7-D7, 0)</f>
        <v>1500</v>
      </c>
      <c r="G7" s="5" t="s">
        <v>14</v>
      </c>
      <c r="H7" s="7"/>
      <c r="I7" s="7" t="str">
        <f ca="1">IF(H7="","",H7-TODAY())</f>
        <v/>
      </c>
      <c r="AA7" t="str">
        <f>B7</f>
        <v>Direct Client Contact</v>
      </c>
      <c r="AB7">
        <f t="shared" ref="AB7:AC10" si="0">D7</f>
        <v>0</v>
      </c>
      <c r="AC7">
        <f t="shared" si="0"/>
        <v>1500</v>
      </c>
    </row>
    <row r="8" spans="2:29" ht="24" customHeight="1" x14ac:dyDescent="0.25">
      <c r="B8" s="5" t="s">
        <v>15</v>
      </c>
      <c r="C8" s="7">
        <v>1500</v>
      </c>
      <c r="D8" s="7">
        <f>SUMIFS('Hours Log'!E10:E1000, 'Hours Log'!D10:D1000, "Indirect")</f>
        <v>0</v>
      </c>
      <c r="E8" s="7">
        <f>MAX(C8-D8, 0)</f>
        <v>1500</v>
      </c>
      <c r="G8" s="5" t="s">
        <v>16</v>
      </c>
      <c r="H8" s="7"/>
      <c r="I8" s="7" t="str">
        <f ca="1">IF(H8="","",H8-TODAY())</f>
        <v/>
      </c>
      <c r="AA8" t="str">
        <f>B8</f>
        <v>Indirect Hours</v>
      </c>
      <c r="AB8">
        <f t="shared" si="0"/>
        <v>0</v>
      </c>
      <c r="AC8">
        <f t="shared" si="0"/>
        <v>1500</v>
      </c>
    </row>
    <row r="9" spans="2:29" ht="24" customHeight="1" x14ac:dyDescent="0.25">
      <c r="B9" s="5" t="s">
        <v>17</v>
      </c>
      <c r="C9" s="7">
        <v>100</v>
      </c>
      <c r="D9" s="7">
        <f>SUMIFS('Hours Log'!E10:E1000, 'Hours Log'!G10:G1000, "Individual")</f>
        <v>0</v>
      </c>
      <c r="E9" s="7">
        <f>MAX(C9-D9, 0)</f>
        <v>100</v>
      </c>
      <c r="G9" s="5" t="s">
        <v>18</v>
      </c>
      <c r="H9" s="7"/>
      <c r="I9" s="7" t="str">
        <f ca="1">IF(H9="","",H9-TODAY())</f>
        <v/>
      </c>
      <c r="AA9" t="str">
        <f>B9</f>
        <v>Individual Supervision</v>
      </c>
      <c r="AB9">
        <f t="shared" si="0"/>
        <v>0</v>
      </c>
      <c r="AC9">
        <f t="shared" si="0"/>
        <v>100</v>
      </c>
    </row>
    <row r="10" spans="2:29" ht="24" customHeight="1" x14ac:dyDescent="0.25">
      <c r="B10" s="5" t="s">
        <v>19</v>
      </c>
      <c r="C10" s="7">
        <v>100</v>
      </c>
      <c r="D10" s="7">
        <f>SUMIFS('Hours Log'!E10:E1000, 'Hours Log'!G10:G1000, "Group")</f>
        <v>0</v>
      </c>
      <c r="E10" s="7">
        <f>MAX(C10-D10, 0)</f>
        <v>100</v>
      </c>
      <c r="G10" s="5" t="s">
        <v>20</v>
      </c>
      <c r="H10" s="7"/>
      <c r="I10" s="7" t="str">
        <f ca="1">IF(H10="","",H10-TODAY())</f>
        <v/>
      </c>
      <c r="AA10" t="str">
        <f>B10</f>
        <v>Group Supervision</v>
      </c>
      <c r="AB10">
        <f t="shared" si="0"/>
        <v>0</v>
      </c>
      <c r="AC10">
        <f t="shared" si="0"/>
        <v>100</v>
      </c>
    </row>
    <row r="15" spans="2:29" x14ac:dyDescent="0.25">
      <c r="AA15" t="s">
        <v>4</v>
      </c>
      <c r="AB15" t="s">
        <v>21</v>
      </c>
    </row>
    <row r="16" spans="2:29" x14ac:dyDescent="0.25">
      <c r="AA16" t="s">
        <v>22</v>
      </c>
      <c r="AB16">
        <f>D7</f>
        <v>0</v>
      </c>
    </row>
    <row r="17" spans="27:28" x14ac:dyDescent="0.25">
      <c r="AA17" t="s">
        <v>23</v>
      </c>
      <c r="AB17">
        <f>D8</f>
        <v>0</v>
      </c>
    </row>
  </sheetData>
  <mergeCells count="1">
    <mergeCell ref="G2:H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35"/>
  <sheetViews>
    <sheetView showGridLines="0" workbookViewId="0">
      <pane ySplit="9" topLeftCell="A10" activePane="bottomLeft" state="frozen"/>
      <selection pane="bottomLeft"/>
    </sheetView>
  </sheetViews>
  <sheetFormatPr defaultRowHeight="15" x14ac:dyDescent="0.25"/>
  <cols>
    <col min="2" max="2" width="15" customWidth="1"/>
    <col min="3" max="3" width="30" customWidth="1"/>
    <col min="4" max="4" width="20" customWidth="1"/>
    <col min="5" max="5" width="15" customWidth="1"/>
    <col min="6" max="6" width="25" customWidth="1"/>
    <col min="7" max="7" width="20" customWidth="1"/>
    <col min="8" max="8" width="35" customWidth="1"/>
    <col min="26" max="27" width="13" hidden="1" customWidth="1"/>
  </cols>
  <sheetData>
    <row r="1" spans="2:27" x14ac:dyDescent="0.25">
      <c r="Z1" t="s">
        <v>22</v>
      </c>
      <c r="AA1" t="s">
        <v>24</v>
      </c>
    </row>
    <row r="2" spans="2:27" ht="39.950000000000003" customHeight="1" x14ac:dyDescent="0.4">
      <c r="B2" s="1" t="s">
        <v>25</v>
      </c>
      <c r="Z2" t="s">
        <v>23</v>
      </c>
      <c r="AA2" t="s">
        <v>26</v>
      </c>
    </row>
    <row r="3" spans="2:27" x14ac:dyDescent="0.25">
      <c r="Z3" t="s">
        <v>27</v>
      </c>
      <c r="AA3" t="s">
        <v>28</v>
      </c>
    </row>
    <row r="4" spans="2:27" ht="18" x14ac:dyDescent="0.25">
      <c r="B4" s="2" t="s">
        <v>29</v>
      </c>
      <c r="Z4" t="s">
        <v>30</v>
      </c>
      <c r="AA4" t="s">
        <v>31</v>
      </c>
    </row>
    <row r="5" spans="2:27" x14ac:dyDescent="0.25">
      <c r="B5" s="4" t="s">
        <v>32</v>
      </c>
      <c r="C5" s="4" t="s">
        <v>22</v>
      </c>
      <c r="D5" s="4" t="s">
        <v>23</v>
      </c>
      <c r="E5" s="4" t="s">
        <v>33</v>
      </c>
      <c r="F5" s="4" t="s">
        <v>34</v>
      </c>
    </row>
    <row r="6" spans="2:27" ht="24" customHeight="1" x14ac:dyDescent="0.25">
      <c r="B6" s="6">
        <f>SUM(E10:E1000)</f>
        <v>0</v>
      </c>
      <c r="C6" s="6">
        <f>SUMIFS(E10:E1000, D10:D1000, "Direct")</f>
        <v>0</v>
      </c>
      <c r="D6" s="6">
        <f>SUMIFS(E10:E1000, D10:D1000, "Indirect")</f>
        <v>0</v>
      </c>
      <c r="E6" s="6">
        <f>SUMIFS(E10:E1000, G10:G1000, "Individual")</f>
        <v>0</v>
      </c>
      <c r="F6" s="6">
        <f>SUMIFS(E10:E1000, G10:G1000, "Group")</f>
        <v>0</v>
      </c>
    </row>
    <row r="9" spans="2:27" ht="30" customHeight="1" x14ac:dyDescent="0.25">
      <c r="B9" s="9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</row>
    <row r="10" spans="2:27" ht="24" customHeight="1" x14ac:dyDescent="0.25">
      <c r="B10" s="11"/>
      <c r="C10" s="12"/>
      <c r="D10" s="12"/>
      <c r="E10" s="12"/>
      <c r="F10" s="12"/>
      <c r="G10" s="12"/>
      <c r="H10" s="12"/>
    </row>
    <row r="11" spans="2:27" ht="24" customHeight="1" x14ac:dyDescent="0.25">
      <c r="B11" s="11"/>
      <c r="C11" s="12"/>
      <c r="D11" s="12"/>
      <c r="E11" s="12"/>
      <c r="F11" s="12"/>
      <c r="G11" s="12"/>
      <c r="H11" s="12"/>
    </row>
    <row r="12" spans="2:27" ht="24" customHeight="1" x14ac:dyDescent="0.25">
      <c r="B12" s="11"/>
      <c r="C12" s="12"/>
      <c r="D12" s="12"/>
      <c r="E12" s="12"/>
      <c r="F12" s="12"/>
      <c r="G12" s="12"/>
      <c r="H12" s="12"/>
    </row>
    <row r="13" spans="2:27" ht="24" customHeight="1" x14ac:dyDescent="0.25">
      <c r="B13" s="11"/>
      <c r="C13" s="12"/>
      <c r="D13" s="12"/>
      <c r="E13" s="12"/>
      <c r="F13" s="12"/>
      <c r="G13" s="12"/>
      <c r="H13" s="12"/>
    </row>
    <row r="14" spans="2:27" ht="24" customHeight="1" x14ac:dyDescent="0.25">
      <c r="B14" s="11"/>
      <c r="C14" s="12"/>
      <c r="D14" s="12"/>
      <c r="E14" s="12"/>
      <c r="F14" s="12"/>
      <c r="G14" s="12"/>
      <c r="H14" s="12"/>
    </row>
    <row r="15" spans="2:27" ht="24" customHeight="1" x14ac:dyDescent="0.25">
      <c r="B15" s="11"/>
      <c r="C15" s="12"/>
      <c r="D15" s="12"/>
      <c r="E15" s="12"/>
      <c r="F15" s="12"/>
      <c r="G15" s="12"/>
      <c r="H15" s="12"/>
    </row>
    <row r="16" spans="2:27" ht="24" customHeight="1" x14ac:dyDescent="0.25">
      <c r="B16" s="11"/>
      <c r="C16" s="12"/>
      <c r="D16" s="12"/>
      <c r="E16" s="12"/>
      <c r="F16" s="12"/>
      <c r="G16" s="12"/>
      <c r="H16" s="12"/>
    </row>
    <row r="17" spans="2:8" ht="24" customHeight="1" x14ac:dyDescent="0.25">
      <c r="B17" s="11"/>
      <c r="C17" s="12"/>
      <c r="D17" s="12"/>
      <c r="E17" s="12"/>
      <c r="F17" s="12"/>
      <c r="G17" s="12"/>
      <c r="H17" s="12"/>
    </row>
    <row r="18" spans="2:8" ht="24" customHeight="1" x14ac:dyDescent="0.25">
      <c r="B18" s="11"/>
      <c r="C18" s="12"/>
      <c r="D18" s="12"/>
      <c r="E18" s="12"/>
      <c r="F18" s="12"/>
      <c r="G18" s="12"/>
      <c r="H18" s="12"/>
    </row>
    <row r="19" spans="2:8" ht="24" customHeight="1" x14ac:dyDescent="0.25">
      <c r="B19" s="11"/>
      <c r="C19" s="12"/>
      <c r="D19" s="12"/>
      <c r="E19" s="12"/>
      <c r="F19" s="12"/>
      <c r="G19" s="12"/>
      <c r="H19" s="12"/>
    </row>
    <row r="20" spans="2:8" ht="24" customHeight="1" x14ac:dyDescent="0.25">
      <c r="B20" s="11"/>
      <c r="C20" s="12"/>
      <c r="D20" s="12"/>
      <c r="E20" s="12"/>
      <c r="F20" s="12"/>
      <c r="G20" s="12"/>
      <c r="H20" s="12"/>
    </row>
    <row r="21" spans="2:8" ht="24" customHeight="1" x14ac:dyDescent="0.25">
      <c r="B21" s="11"/>
      <c r="C21" s="12"/>
      <c r="D21" s="12"/>
      <c r="E21" s="12"/>
      <c r="F21" s="12"/>
      <c r="G21" s="12"/>
      <c r="H21" s="12"/>
    </row>
    <row r="22" spans="2:8" ht="24" customHeight="1" x14ac:dyDescent="0.25">
      <c r="B22" s="11"/>
      <c r="C22" s="12"/>
      <c r="D22" s="12"/>
      <c r="E22" s="12"/>
      <c r="F22" s="12"/>
      <c r="G22" s="12"/>
      <c r="H22" s="12"/>
    </row>
    <row r="23" spans="2:8" ht="24" customHeight="1" x14ac:dyDescent="0.25">
      <c r="B23" s="11"/>
      <c r="C23" s="12"/>
      <c r="D23" s="12"/>
      <c r="E23" s="12"/>
      <c r="F23" s="12"/>
      <c r="G23" s="12"/>
      <c r="H23" s="12"/>
    </row>
    <row r="24" spans="2:8" ht="24" customHeight="1" x14ac:dyDescent="0.25">
      <c r="B24" s="11"/>
      <c r="C24" s="12"/>
      <c r="D24" s="12"/>
      <c r="E24" s="12"/>
      <c r="F24" s="12"/>
      <c r="G24" s="12"/>
      <c r="H24" s="12"/>
    </row>
    <row r="25" spans="2:8" ht="24" customHeight="1" x14ac:dyDescent="0.25">
      <c r="B25" s="11"/>
      <c r="C25" s="12"/>
      <c r="D25" s="12"/>
      <c r="E25" s="12"/>
      <c r="F25" s="12"/>
      <c r="G25" s="12"/>
      <c r="H25" s="12"/>
    </row>
    <row r="26" spans="2:8" ht="24" customHeight="1" x14ac:dyDescent="0.25">
      <c r="B26" s="11"/>
      <c r="C26" s="12"/>
      <c r="D26" s="12"/>
      <c r="E26" s="12"/>
      <c r="F26" s="12"/>
      <c r="G26" s="12"/>
      <c r="H26" s="12"/>
    </row>
    <row r="27" spans="2:8" ht="24" customHeight="1" x14ac:dyDescent="0.25">
      <c r="B27" s="11"/>
      <c r="C27" s="12"/>
      <c r="D27" s="12"/>
      <c r="E27" s="12"/>
      <c r="F27" s="12"/>
      <c r="G27" s="12"/>
      <c r="H27" s="12"/>
    </row>
    <row r="28" spans="2:8" ht="24" customHeight="1" x14ac:dyDescent="0.25">
      <c r="B28" s="11"/>
      <c r="C28" s="12"/>
      <c r="D28" s="12"/>
      <c r="E28" s="12"/>
      <c r="F28" s="12"/>
      <c r="G28" s="12"/>
      <c r="H28" s="12"/>
    </row>
    <row r="29" spans="2:8" ht="24" customHeight="1" x14ac:dyDescent="0.25">
      <c r="B29" s="11"/>
      <c r="C29" s="12"/>
      <c r="D29" s="12"/>
      <c r="E29" s="12"/>
      <c r="F29" s="12"/>
      <c r="G29" s="12"/>
      <c r="H29" s="12"/>
    </row>
    <row r="30" spans="2:8" ht="24" customHeight="1" x14ac:dyDescent="0.25">
      <c r="B30" s="11"/>
      <c r="C30" s="12"/>
      <c r="D30" s="12"/>
      <c r="E30" s="12"/>
      <c r="F30" s="12"/>
      <c r="G30" s="12"/>
      <c r="H30" s="12"/>
    </row>
    <row r="31" spans="2:8" ht="24" customHeight="1" x14ac:dyDescent="0.25">
      <c r="B31" s="11"/>
      <c r="C31" s="12"/>
      <c r="D31" s="12"/>
      <c r="E31" s="12"/>
      <c r="F31" s="12"/>
      <c r="G31" s="12"/>
      <c r="H31" s="12"/>
    </row>
    <row r="32" spans="2:8" ht="24" customHeight="1" x14ac:dyDescent="0.25">
      <c r="B32" s="11"/>
      <c r="C32" s="12"/>
      <c r="D32" s="12"/>
      <c r="E32" s="12"/>
      <c r="F32" s="12"/>
      <c r="G32" s="12"/>
      <c r="H32" s="12"/>
    </row>
    <row r="33" spans="2:8" ht="24" customHeight="1" x14ac:dyDescent="0.25">
      <c r="B33" s="11"/>
      <c r="C33" s="12"/>
      <c r="D33" s="12"/>
      <c r="E33" s="12"/>
      <c r="F33" s="12"/>
      <c r="G33" s="12"/>
      <c r="H33" s="12"/>
    </row>
    <row r="34" spans="2:8" ht="24" customHeight="1" x14ac:dyDescent="0.25">
      <c r="B34" s="11"/>
      <c r="C34" s="12"/>
      <c r="D34" s="12"/>
      <c r="E34" s="12"/>
      <c r="F34" s="12"/>
      <c r="G34" s="12"/>
      <c r="H34" s="12"/>
    </row>
    <row r="35" spans="2:8" x14ac:dyDescent="0.25">
      <c r="B35" s="13"/>
      <c r="C35" s="13"/>
      <c r="D35" s="13"/>
      <c r="E35" s="13"/>
      <c r="F35" s="13"/>
      <c r="G35" s="13"/>
      <c r="H35" s="13"/>
    </row>
  </sheetData>
  <dataValidations count="2">
    <dataValidation type="list" sqref="D10:D1000" xr:uid="{00000000-0002-0000-0100-000000000000}">
      <formula1>$Z$1:$Z$4</formula1>
    </dataValidation>
    <dataValidation type="list" sqref="G10:G1000" xr:uid="{00000000-0002-0000-0100-000001000000}">
      <formula1>$AA$1:$AA$4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30"/>
  <sheetViews>
    <sheetView showGridLines="0" workbookViewId="0">
      <pane ySplit="13" topLeftCell="A14" activePane="bottomLeft" state="frozen"/>
      <selection pane="bottomLeft" activeCell="J17" sqref="J17"/>
    </sheetView>
  </sheetViews>
  <sheetFormatPr defaultRowHeight="15" x14ac:dyDescent="0.25"/>
  <cols>
    <col min="2" max="2" width="30" customWidth="1"/>
    <col min="3" max="5" width="15" customWidth="1"/>
    <col min="6" max="6" width="25" customWidth="1"/>
    <col min="7" max="7" width="20" customWidth="1"/>
    <col min="26" max="26" width="13" hidden="1" customWidth="1"/>
  </cols>
  <sheetData>
    <row r="1" spans="2:26" x14ac:dyDescent="0.25">
      <c r="Z1" t="s">
        <v>42</v>
      </c>
    </row>
    <row r="2" spans="2:26" ht="39.950000000000003" customHeight="1" x14ac:dyDescent="0.4">
      <c r="B2" s="1" t="s">
        <v>43</v>
      </c>
      <c r="Z2" t="s">
        <v>44</v>
      </c>
    </row>
    <row r="3" spans="2:26" x14ac:dyDescent="0.25">
      <c r="Z3" t="s">
        <v>45</v>
      </c>
    </row>
    <row r="4" spans="2:26" ht="18" x14ac:dyDescent="0.25">
      <c r="B4" s="2" t="s">
        <v>46</v>
      </c>
      <c r="Z4" t="s">
        <v>47</v>
      </c>
    </row>
    <row r="5" spans="2:26" x14ac:dyDescent="0.25">
      <c r="B5" s="3" t="s">
        <v>4</v>
      </c>
      <c r="C5" s="4" t="s">
        <v>48</v>
      </c>
      <c r="D5" s="4" t="s">
        <v>6</v>
      </c>
      <c r="E5" s="4" t="s">
        <v>49</v>
      </c>
    </row>
    <row r="6" spans="2:26" ht="24" customHeight="1" x14ac:dyDescent="0.25">
      <c r="B6" s="5" t="s">
        <v>42</v>
      </c>
      <c r="C6" s="7">
        <v>6</v>
      </c>
      <c r="D6" s="7">
        <f>SUMIFS(E14:E100, F14:F100, "Ethics")</f>
        <v>0</v>
      </c>
      <c r="E6" s="7" t="str">
        <f>IF(D6&gt;=C6, "Complete", "Needs " &amp; C6-D6)</f>
        <v>Needs 6</v>
      </c>
    </row>
    <row r="7" spans="2:26" ht="24" customHeight="1" x14ac:dyDescent="0.25">
      <c r="B7" s="5" t="s">
        <v>44</v>
      </c>
      <c r="C7" s="7">
        <v>3</v>
      </c>
      <c r="D7" s="7">
        <f>SUMIFS(E14:E100, F14:F100, "Cultural Competency")</f>
        <v>0</v>
      </c>
      <c r="E7" s="7" t="str">
        <f>IF(D7&gt;=C7, "Complete", "Needs " &amp; C7-D7)</f>
        <v>Needs 3</v>
      </c>
    </row>
    <row r="8" spans="2:26" ht="24" customHeight="1" x14ac:dyDescent="0.25">
      <c r="B8" s="5" t="s">
        <v>45</v>
      </c>
      <c r="C8" s="7">
        <v>3</v>
      </c>
      <c r="D8" s="7">
        <f>SUMIFS(E14:E100, F14:F100, "Suicide Prevention")</f>
        <v>0</v>
      </c>
      <c r="E8" s="7" t="str">
        <f>IF(D8&gt;=C8, "Complete", "Needs " &amp; C8-D8)</f>
        <v>Needs 3</v>
      </c>
    </row>
    <row r="9" spans="2:26" ht="24" customHeight="1" x14ac:dyDescent="0.25">
      <c r="B9" s="5" t="s">
        <v>47</v>
      </c>
      <c r="C9" s="7">
        <v>24</v>
      </c>
      <c r="D9" s="7">
        <f>SUMIFS(E14:E100, F14:F100, "Electives")</f>
        <v>0</v>
      </c>
      <c r="E9" s="7" t="str">
        <f>IF(D9&gt;=C9, "Complete", "Needs " &amp; C9-D9)</f>
        <v>Needs 24</v>
      </c>
    </row>
    <row r="13" spans="2:26" x14ac:dyDescent="0.25">
      <c r="B13" s="9" t="s">
        <v>50</v>
      </c>
      <c r="C13" s="10" t="s">
        <v>51</v>
      </c>
      <c r="D13" s="10" t="s">
        <v>35</v>
      </c>
      <c r="E13" s="10" t="s">
        <v>52</v>
      </c>
      <c r="F13" s="10" t="s">
        <v>4</v>
      </c>
      <c r="G13" s="10" t="s">
        <v>53</v>
      </c>
    </row>
    <row r="14" spans="2:26" ht="24" customHeight="1" x14ac:dyDescent="0.25">
      <c r="B14" s="11"/>
      <c r="C14" s="12"/>
      <c r="D14" s="12"/>
      <c r="E14" s="12"/>
      <c r="F14" s="12"/>
      <c r="G14" s="12"/>
    </row>
    <row r="15" spans="2:26" ht="24" customHeight="1" x14ac:dyDescent="0.25">
      <c r="B15" s="11"/>
      <c r="C15" s="12"/>
      <c r="D15" s="12"/>
      <c r="E15" s="12"/>
      <c r="F15" s="12"/>
      <c r="G15" s="12"/>
    </row>
    <row r="16" spans="2:26" ht="24" customHeight="1" x14ac:dyDescent="0.25">
      <c r="B16" s="11"/>
      <c r="C16" s="12"/>
      <c r="D16" s="12"/>
      <c r="E16" s="12"/>
      <c r="F16" s="12"/>
      <c r="G16" s="12"/>
    </row>
    <row r="17" spans="2:7" ht="24" customHeight="1" x14ac:dyDescent="0.25">
      <c r="B17" s="11"/>
      <c r="C17" s="12"/>
      <c r="D17" s="12"/>
      <c r="E17" s="12"/>
      <c r="F17" s="12"/>
      <c r="G17" s="12"/>
    </row>
    <row r="18" spans="2:7" ht="24" customHeight="1" x14ac:dyDescent="0.25">
      <c r="B18" s="11"/>
      <c r="C18" s="12"/>
      <c r="D18" s="12"/>
      <c r="E18" s="12"/>
      <c r="F18" s="12"/>
      <c r="G18" s="12"/>
    </row>
    <row r="19" spans="2:7" ht="24" customHeight="1" x14ac:dyDescent="0.25">
      <c r="B19" s="11"/>
      <c r="C19" s="12"/>
      <c r="D19" s="12"/>
      <c r="E19" s="12"/>
      <c r="F19" s="12"/>
      <c r="G19" s="12"/>
    </row>
    <row r="20" spans="2:7" ht="24" customHeight="1" x14ac:dyDescent="0.25">
      <c r="B20" s="11"/>
      <c r="C20" s="12"/>
      <c r="D20" s="12"/>
      <c r="E20" s="12"/>
      <c r="F20" s="12"/>
      <c r="G20" s="12"/>
    </row>
    <row r="21" spans="2:7" ht="24" customHeight="1" x14ac:dyDescent="0.25">
      <c r="B21" s="11"/>
      <c r="C21" s="12"/>
      <c r="D21" s="12"/>
      <c r="E21" s="12"/>
      <c r="F21" s="12"/>
      <c r="G21" s="12"/>
    </row>
    <row r="22" spans="2:7" ht="24" customHeight="1" x14ac:dyDescent="0.25">
      <c r="B22" s="11"/>
      <c r="C22" s="12"/>
      <c r="D22" s="12"/>
      <c r="E22" s="12"/>
      <c r="F22" s="12"/>
      <c r="G22" s="12"/>
    </row>
    <row r="23" spans="2:7" ht="24" customHeight="1" x14ac:dyDescent="0.25">
      <c r="B23" s="11"/>
      <c r="C23" s="12"/>
      <c r="D23" s="12"/>
      <c r="E23" s="12"/>
      <c r="F23" s="12"/>
      <c r="G23" s="12"/>
    </row>
    <row r="24" spans="2:7" ht="24" customHeight="1" x14ac:dyDescent="0.25">
      <c r="B24" s="11"/>
      <c r="C24" s="12"/>
      <c r="D24" s="12"/>
      <c r="E24" s="12"/>
      <c r="F24" s="12"/>
      <c r="G24" s="12"/>
    </row>
    <row r="25" spans="2:7" ht="24" customHeight="1" x14ac:dyDescent="0.25">
      <c r="B25" s="11"/>
      <c r="C25" s="12"/>
      <c r="D25" s="12"/>
      <c r="E25" s="12"/>
      <c r="F25" s="12"/>
      <c r="G25" s="12"/>
    </row>
    <row r="26" spans="2:7" ht="24" customHeight="1" x14ac:dyDescent="0.25">
      <c r="B26" s="11"/>
      <c r="C26" s="12"/>
      <c r="D26" s="12"/>
      <c r="E26" s="12"/>
      <c r="F26" s="12"/>
      <c r="G26" s="12"/>
    </row>
    <row r="27" spans="2:7" ht="24" customHeight="1" x14ac:dyDescent="0.25">
      <c r="B27" s="11"/>
      <c r="C27" s="12"/>
      <c r="D27" s="12"/>
      <c r="E27" s="12"/>
      <c r="F27" s="12"/>
      <c r="G27" s="12"/>
    </row>
    <row r="28" spans="2:7" ht="24" customHeight="1" x14ac:dyDescent="0.25">
      <c r="B28" s="11"/>
      <c r="C28" s="12"/>
      <c r="D28" s="12"/>
      <c r="E28" s="12"/>
      <c r="F28" s="12"/>
      <c r="G28" s="12"/>
    </row>
    <row r="29" spans="2:7" ht="24" customHeight="1" x14ac:dyDescent="0.25">
      <c r="B29" s="11"/>
      <c r="C29" s="12"/>
      <c r="D29" s="12"/>
      <c r="E29" s="12"/>
      <c r="F29" s="12"/>
      <c r="G29" s="12"/>
    </row>
    <row r="30" spans="2:7" x14ac:dyDescent="0.25">
      <c r="B30" s="13"/>
      <c r="C30" s="13"/>
      <c r="D30" s="13"/>
      <c r="E30" s="13"/>
      <c r="F30" s="13"/>
      <c r="G30" s="13"/>
    </row>
  </sheetData>
  <dataValidations count="1">
    <dataValidation type="list" sqref="F14:F100" xr:uid="{00000000-0002-0000-0200-000000000000}">
      <formula1>$Z$1:$Z$4</formula1>
    </dataValidation>
  </dataValidation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35"/>
  <sheetViews>
    <sheetView showGridLines="0" tabSelected="1" workbookViewId="0">
      <pane ySplit="15" topLeftCell="A16" activePane="bottomLeft" state="frozen"/>
      <selection pane="bottomLeft"/>
    </sheetView>
  </sheetViews>
  <sheetFormatPr defaultRowHeight="15" x14ac:dyDescent="0.25"/>
  <cols>
    <col min="1" max="1" width="3" customWidth="1"/>
    <col min="2" max="2" width="30" customWidth="1"/>
    <col min="3" max="4" width="15" customWidth="1"/>
    <col min="5" max="5" width="18" customWidth="1"/>
    <col min="6" max="7" width="15" customWidth="1"/>
    <col min="8" max="8" width="35" customWidth="1"/>
    <col min="10" max="11" width="5" customWidth="1"/>
  </cols>
  <sheetData>
    <row r="2" spans="2:9" ht="39.950000000000003" customHeight="1" x14ac:dyDescent="0.4">
      <c r="B2" s="1" t="s">
        <v>54</v>
      </c>
    </row>
    <row r="4" spans="2:9" ht="18" x14ac:dyDescent="0.25">
      <c r="B4" s="2" t="s">
        <v>55</v>
      </c>
    </row>
    <row r="5" spans="2:9" ht="24" customHeight="1" x14ac:dyDescent="0.25">
      <c r="B5" s="9" t="s">
        <v>56</v>
      </c>
      <c r="C5" s="10" t="s">
        <v>4</v>
      </c>
      <c r="D5" s="10" t="s">
        <v>57</v>
      </c>
      <c r="E5" s="10" t="s">
        <v>58</v>
      </c>
      <c r="F5" s="10" t="s">
        <v>49</v>
      </c>
      <c r="G5" s="19" t="s">
        <v>59</v>
      </c>
      <c r="H5" s="18"/>
    </row>
    <row r="6" spans="2:9" ht="24" customHeight="1" x14ac:dyDescent="0.25">
      <c r="B6" s="11" t="s">
        <v>60</v>
      </c>
      <c r="C6" s="12" t="s">
        <v>61</v>
      </c>
      <c r="D6" s="12">
        <v>5</v>
      </c>
      <c r="E6" s="12"/>
      <c r="F6" s="12" t="str">
        <f t="shared" ref="F6:F11" si="0">IF(E6="","",IF(E6&gt;=D6,"Met Goal","Try Again"))</f>
        <v/>
      </c>
      <c r="G6" s="17"/>
      <c r="H6" s="18"/>
    </row>
    <row r="7" spans="2:9" ht="24" customHeight="1" x14ac:dyDescent="0.25">
      <c r="B7" s="11" t="s">
        <v>62</v>
      </c>
      <c r="C7" s="12" t="s">
        <v>63</v>
      </c>
      <c r="D7" s="12">
        <v>5</v>
      </c>
      <c r="E7" s="12"/>
      <c r="F7" s="12" t="str">
        <f t="shared" si="0"/>
        <v/>
      </c>
      <c r="G7" s="17"/>
      <c r="H7" s="18"/>
    </row>
    <row r="8" spans="2:9" ht="24" customHeight="1" x14ac:dyDescent="0.25">
      <c r="B8" s="11" t="s">
        <v>64</v>
      </c>
      <c r="C8" s="12" t="s">
        <v>65</v>
      </c>
      <c r="D8" s="12">
        <v>5</v>
      </c>
      <c r="E8" s="12"/>
      <c r="F8" s="12" t="str">
        <f t="shared" si="0"/>
        <v/>
      </c>
      <c r="G8" s="17"/>
      <c r="H8" s="18"/>
    </row>
    <row r="9" spans="2:9" ht="24" customHeight="1" x14ac:dyDescent="0.25">
      <c r="B9" s="11" t="s">
        <v>66</v>
      </c>
      <c r="C9" s="12" t="s">
        <v>61</v>
      </c>
      <c r="D9" s="12">
        <v>5</v>
      </c>
      <c r="E9" s="12"/>
      <c r="F9" s="12" t="str">
        <f t="shared" si="0"/>
        <v/>
      </c>
      <c r="G9" s="17"/>
      <c r="H9" s="18"/>
    </row>
    <row r="10" spans="2:9" ht="24" customHeight="1" x14ac:dyDescent="0.25">
      <c r="B10" s="11" t="s">
        <v>67</v>
      </c>
      <c r="C10" s="12" t="s">
        <v>68</v>
      </c>
      <c r="D10" s="12">
        <v>5</v>
      </c>
      <c r="E10" s="12"/>
      <c r="F10" s="12" t="str">
        <f t="shared" si="0"/>
        <v/>
      </c>
      <c r="G10" s="17"/>
      <c r="H10" s="18"/>
    </row>
    <row r="11" spans="2:9" ht="24" customHeight="1" x14ac:dyDescent="0.25">
      <c r="B11" s="11" t="s">
        <v>69</v>
      </c>
      <c r="C11" s="12" t="s">
        <v>70</v>
      </c>
      <c r="D11" s="12">
        <v>5</v>
      </c>
      <c r="E11" s="12"/>
      <c r="F11" s="12" t="str">
        <f t="shared" si="0"/>
        <v/>
      </c>
      <c r="G11" s="17"/>
      <c r="H11" s="18"/>
    </row>
    <row r="14" spans="2:9" ht="18" x14ac:dyDescent="0.25">
      <c r="B14" s="2" t="s">
        <v>71</v>
      </c>
      <c r="E14" s="14" t="s">
        <v>72</v>
      </c>
    </row>
    <row r="15" spans="2:9" ht="30" customHeight="1" x14ac:dyDescent="0.25">
      <c r="B15" s="9" t="s">
        <v>73</v>
      </c>
      <c r="C15" s="10" t="s">
        <v>74</v>
      </c>
      <c r="D15" s="10" t="s">
        <v>75</v>
      </c>
      <c r="E15" s="10" t="s">
        <v>76</v>
      </c>
      <c r="F15" s="10" t="s">
        <v>77</v>
      </c>
      <c r="G15" s="10" t="s">
        <v>78</v>
      </c>
      <c r="H15" s="19" t="s">
        <v>79</v>
      </c>
      <c r="I15" s="18"/>
    </row>
    <row r="16" spans="2:9" ht="24" customHeight="1" x14ac:dyDescent="0.25">
      <c r="B16" s="11"/>
      <c r="C16" s="12"/>
      <c r="D16" s="12"/>
      <c r="E16" s="12"/>
      <c r="F16" s="12" t="str">
        <f t="shared" ref="F16:F35" si="1">IF(COUNT(C16:E16)=0, "", SUM(C16:E16))</f>
        <v/>
      </c>
      <c r="G16" s="12" t="str">
        <f t="shared" ref="G16:G35" si="2">IF(F16="","",IF(F16&gt;=22,"High Risk",IF(F16&gt;=14,"Moderate","Low Risk")))</f>
        <v/>
      </c>
      <c r="H16" s="12"/>
    </row>
    <row r="17" spans="2:8" ht="24" customHeight="1" x14ac:dyDescent="0.25">
      <c r="B17" s="11"/>
      <c r="C17" s="12"/>
      <c r="D17" s="12"/>
      <c r="E17" s="12"/>
      <c r="F17" s="12" t="str">
        <f t="shared" si="1"/>
        <v/>
      </c>
      <c r="G17" s="12" t="str">
        <f t="shared" si="2"/>
        <v/>
      </c>
      <c r="H17" s="12"/>
    </row>
    <row r="18" spans="2:8" ht="24" customHeight="1" x14ac:dyDescent="0.25">
      <c r="B18" s="11"/>
      <c r="C18" s="12"/>
      <c r="D18" s="12"/>
      <c r="E18" s="12"/>
      <c r="F18" s="12" t="str">
        <f t="shared" si="1"/>
        <v/>
      </c>
      <c r="G18" s="12" t="str">
        <f t="shared" si="2"/>
        <v/>
      </c>
      <c r="H18" s="12"/>
    </row>
    <row r="19" spans="2:8" ht="24" customHeight="1" x14ac:dyDescent="0.25">
      <c r="B19" s="11"/>
      <c r="C19" s="12"/>
      <c r="D19" s="12"/>
      <c r="E19" s="12"/>
      <c r="F19" s="12" t="str">
        <f t="shared" si="1"/>
        <v/>
      </c>
      <c r="G19" s="12" t="str">
        <f t="shared" si="2"/>
        <v/>
      </c>
      <c r="H19" s="12"/>
    </row>
    <row r="20" spans="2:8" ht="24" customHeight="1" x14ac:dyDescent="0.25">
      <c r="B20" s="11"/>
      <c r="C20" s="12"/>
      <c r="D20" s="12"/>
      <c r="E20" s="12"/>
      <c r="F20" s="12" t="str">
        <f t="shared" si="1"/>
        <v/>
      </c>
      <c r="G20" s="12" t="str">
        <f t="shared" si="2"/>
        <v/>
      </c>
      <c r="H20" s="12"/>
    </row>
    <row r="21" spans="2:8" ht="24" customHeight="1" x14ac:dyDescent="0.25">
      <c r="B21" s="11"/>
      <c r="C21" s="12"/>
      <c r="D21" s="12"/>
      <c r="E21" s="12"/>
      <c r="F21" s="12" t="str">
        <f t="shared" si="1"/>
        <v/>
      </c>
      <c r="G21" s="12" t="str">
        <f t="shared" si="2"/>
        <v/>
      </c>
      <c r="H21" s="12"/>
    </row>
    <row r="22" spans="2:8" ht="24" customHeight="1" x14ac:dyDescent="0.25">
      <c r="B22" s="11"/>
      <c r="C22" s="12"/>
      <c r="D22" s="12"/>
      <c r="E22" s="12"/>
      <c r="F22" s="12" t="str">
        <f t="shared" si="1"/>
        <v/>
      </c>
      <c r="G22" s="12" t="str">
        <f t="shared" si="2"/>
        <v/>
      </c>
      <c r="H22" s="12"/>
    </row>
    <row r="23" spans="2:8" ht="24" customHeight="1" x14ac:dyDescent="0.25">
      <c r="B23" s="11"/>
      <c r="C23" s="12"/>
      <c r="D23" s="12"/>
      <c r="E23" s="12"/>
      <c r="F23" s="12" t="str">
        <f t="shared" si="1"/>
        <v/>
      </c>
      <c r="G23" s="12" t="str">
        <f t="shared" si="2"/>
        <v/>
      </c>
      <c r="H23" s="12"/>
    </row>
    <row r="24" spans="2:8" ht="24" customHeight="1" x14ac:dyDescent="0.25">
      <c r="B24" s="11"/>
      <c r="C24" s="12"/>
      <c r="D24" s="12"/>
      <c r="E24" s="12"/>
      <c r="F24" s="12" t="str">
        <f t="shared" si="1"/>
        <v/>
      </c>
      <c r="G24" s="12" t="str">
        <f t="shared" si="2"/>
        <v/>
      </c>
      <c r="H24" s="12"/>
    </row>
    <row r="25" spans="2:8" ht="24" customHeight="1" x14ac:dyDescent="0.25">
      <c r="B25" s="11"/>
      <c r="C25" s="12"/>
      <c r="D25" s="12"/>
      <c r="E25" s="12"/>
      <c r="F25" s="12" t="str">
        <f t="shared" si="1"/>
        <v/>
      </c>
      <c r="G25" s="12" t="str">
        <f t="shared" si="2"/>
        <v/>
      </c>
      <c r="H25" s="12"/>
    </row>
    <row r="26" spans="2:8" ht="24" customHeight="1" x14ac:dyDescent="0.25">
      <c r="B26" s="11"/>
      <c r="C26" s="12"/>
      <c r="D26" s="12"/>
      <c r="E26" s="12"/>
      <c r="F26" s="12" t="str">
        <f t="shared" si="1"/>
        <v/>
      </c>
      <c r="G26" s="12" t="str">
        <f t="shared" si="2"/>
        <v/>
      </c>
      <c r="H26" s="12"/>
    </row>
    <row r="27" spans="2:8" ht="24" customHeight="1" x14ac:dyDescent="0.25">
      <c r="B27" s="11"/>
      <c r="C27" s="12"/>
      <c r="D27" s="12"/>
      <c r="E27" s="12"/>
      <c r="F27" s="12" t="str">
        <f t="shared" si="1"/>
        <v/>
      </c>
      <c r="G27" s="12" t="str">
        <f t="shared" si="2"/>
        <v/>
      </c>
      <c r="H27" s="12"/>
    </row>
    <row r="28" spans="2:8" ht="24" customHeight="1" x14ac:dyDescent="0.25">
      <c r="B28" s="11"/>
      <c r="C28" s="12"/>
      <c r="D28" s="12"/>
      <c r="E28" s="12"/>
      <c r="F28" s="12" t="str">
        <f t="shared" si="1"/>
        <v/>
      </c>
      <c r="G28" s="12" t="str">
        <f t="shared" si="2"/>
        <v/>
      </c>
      <c r="H28" s="12"/>
    </row>
    <row r="29" spans="2:8" ht="24" customHeight="1" x14ac:dyDescent="0.25">
      <c r="B29" s="11"/>
      <c r="C29" s="12"/>
      <c r="D29" s="12"/>
      <c r="E29" s="12"/>
      <c r="F29" s="12" t="str">
        <f t="shared" si="1"/>
        <v/>
      </c>
      <c r="G29" s="12" t="str">
        <f t="shared" si="2"/>
        <v/>
      </c>
      <c r="H29" s="12"/>
    </row>
    <row r="30" spans="2:8" ht="24" customHeight="1" x14ac:dyDescent="0.25">
      <c r="B30" s="11"/>
      <c r="C30" s="12"/>
      <c r="D30" s="12"/>
      <c r="E30" s="12"/>
      <c r="F30" s="12" t="str">
        <f t="shared" si="1"/>
        <v/>
      </c>
      <c r="G30" s="12" t="str">
        <f t="shared" si="2"/>
        <v/>
      </c>
      <c r="H30" s="12"/>
    </row>
    <row r="31" spans="2:8" ht="24" customHeight="1" x14ac:dyDescent="0.25">
      <c r="B31" s="11"/>
      <c r="C31" s="12"/>
      <c r="D31" s="12"/>
      <c r="E31" s="12"/>
      <c r="F31" s="12" t="str">
        <f t="shared" si="1"/>
        <v/>
      </c>
      <c r="G31" s="12" t="str">
        <f t="shared" si="2"/>
        <v/>
      </c>
      <c r="H31" s="12"/>
    </row>
    <row r="32" spans="2:8" ht="24" customHeight="1" x14ac:dyDescent="0.25">
      <c r="B32" s="11"/>
      <c r="C32" s="12"/>
      <c r="D32" s="12"/>
      <c r="E32" s="12"/>
      <c r="F32" s="12" t="str">
        <f t="shared" si="1"/>
        <v/>
      </c>
      <c r="G32" s="12" t="str">
        <f t="shared" si="2"/>
        <v/>
      </c>
      <c r="H32" s="12"/>
    </row>
    <row r="33" spans="2:8" ht="24" customHeight="1" x14ac:dyDescent="0.25">
      <c r="B33" s="11"/>
      <c r="C33" s="12"/>
      <c r="D33" s="12"/>
      <c r="E33" s="12"/>
      <c r="F33" s="12" t="str">
        <f t="shared" si="1"/>
        <v/>
      </c>
      <c r="G33" s="12" t="str">
        <f t="shared" si="2"/>
        <v/>
      </c>
      <c r="H33" s="12"/>
    </row>
    <row r="34" spans="2:8" ht="24" customHeight="1" x14ac:dyDescent="0.25">
      <c r="B34" s="11"/>
      <c r="C34" s="12"/>
      <c r="D34" s="12"/>
      <c r="E34" s="12"/>
      <c r="F34" s="12" t="str">
        <f t="shared" si="1"/>
        <v/>
      </c>
      <c r="G34" s="12" t="str">
        <f t="shared" si="2"/>
        <v/>
      </c>
      <c r="H34" s="12"/>
    </row>
    <row r="35" spans="2:8" ht="24" customHeight="1" x14ac:dyDescent="0.25">
      <c r="B35" s="11"/>
      <c r="C35" s="12"/>
      <c r="D35" s="12"/>
      <c r="E35" s="12"/>
      <c r="F35" s="12" t="str">
        <f t="shared" si="1"/>
        <v/>
      </c>
      <c r="G35" s="12" t="str">
        <f t="shared" si="2"/>
        <v/>
      </c>
      <c r="H35" s="12"/>
    </row>
  </sheetData>
  <mergeCells count="8">
    <mergeCell ref="G7:H7"/>
    <mergeCell ref="G10:H10"/>
    <mergeCell ref="G11:H11"/>
    <mergeCell ref="H15:I15"/>
    <mergeCell ref="G5:H5"/>
    <mergeCell ref="G6:H6"/>
    <mergeCell ref="G8:H8"/>
    <mergeCell ref="G9:H9"/>
  </mergeCells>
  <dataValidations count="1">
    <dataValidation type="whole" errorTitle="Invalid Rating" error="Please enter a number between 1 and 10" sqref="C16:E35" xr:uid="{00000000-0002-0000-0300-000000000000}">
      <formula1>1</formula1>
      <formula2>10</formula2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Hours Log</vt:lpstr>
      <vt:lpstr>CEUs</vt:lpstr>
      <vt:lpstr>Wellness &amp; Self-Care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Sierra Adams</cp:lastModifiedBy>
  <dcterms:created xsi:type="dcterms:W3CDTF">2026-09-20T18:57:04Z</dcterms:created>
  <dcterms:modified xsi:type="dcterms:W3CDTF">2026-09-21T16:14:50Z</dcterms:modified>
</cp:coreProperties>
</file>